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K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D26" i="1"/>
  <c r="G26" i="1" s="1"/>
  <c r="H26" i="1" s="1"/>
  <c r="F24" i="1"/>
  <c r="E24" i="1"/>
  <c r="G22" i="1"/>
  <c r="K22" i="1" s="1"/>
  <c r="G21" i="1"/>
  <c r="K21" i="1" s="1"/>
  <c r="G20" i="1"/>
  <c r="K20" i="1" s="1"/>
  <c r="G19" i="1"/>
  <c r="H19" i="1" s="1"/>
  <c r="K18" i="1"/>
  <c r="G18" i="1"/>
  <c r="H18" i="1" s="1"/>
  <c r="G17" i="1"/>
  <c r="H17" i="1" s="1"/>
  <c r="K16" i="1"/>
  <c r="G16" i="1"/>
  <c r="H16" i="1" s="1"/>
  <c r="F14" i="1"/>
  <c r="E14" i="1"/>
  <c r="G14" i="1" s="1"/>
  <c r="H14" i="1" s="1"/>
  <c r="D14" i="1"/>
  <c r="F12" i="1" l="1"/>
  <c r="E12" i="1"/>
  <c r="K19" i="1"/>
  <c r="H22" i="1"/>
  <c r="H21" i="1"/>
  <c r="H34" i="1"/>
  <c r="H20" i="1"/>
  <c r="D24" i="1"/>
  <c r="D12" i="1" l="1"/>
  <c r="G12" i="1" s="1"/>
  <c r="H12" i="1" s="1"/>
  <c r="G24" i="1"/>
  <c r="H2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<sst xmlns="http://schemas.openxmlformats.org/spreadsheetml/2006/main" count="35" uniqueCount="34">
  <si>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</si>
  <si>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31 de marzo del 2018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</si>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</sst>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/>
    <xf numFmtId="3" fontId="4" fillId="3" borderId="0" xfId="1" applyNumberFormat="1" applyFont="1" applyFill="1" applyBorder="1" applyAlignment="1">
      <alignment vertical="top"/>
    </xf>
    <xf numFmtId="0" fontId="9" fillId="3" borderId="0" xfId="0" applyFont="1" applyFill="1"/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Estados%20Financieros%202018/0318.%20Edos.Fros.%20marzo%202018/Estados%20Fros%20y%20Pptales%20UPJR_%20Marzo%202018%20DG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</sheetNames>
    <sheetDataSet>
      <sheetData sheetId="0">
        <row r="16">
          <cell r="D16">
            <v>5564595.3399999999</v>
          </cell>
        </row>
        <row r="18">
          <cell r="D18">
            <v>32027.07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4600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13" zoomScale="80" zoomScaleNormal="80" workbookViewId="0">
      <selection activeCell="C25" sqref="C25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9" customWidth="1"/>
    <col min="5" max="5" width="19.33203125" style="5" customWidth="1"/>
    <col min="6" max="6" width="19" style="5" customWidth="1"/>
    <col min="7" max="7" width="21.8867187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121467942.63000003</v>
      </c>
      <c r="E12" s="32">
        <f>+E14+E24</f>
        <v>40030299.510000005</v>
      </c>
      <c r="F12" s="32">
        <f>+F14+F24</f>
        <v>39843796.160000004</v>
      </c>
      <c r="G12" s="32">
        <f>+D12+E12-F12</f>
        <v>121654445.98000005</v>
      </c>
      <c r="H12" s="32">
        <f>+G12-D12</f>
        <v>186503.35000002384</v>
      </c>
      <c r="I12" s="33"/>
      <c r="J12" s="5"/>
      <c r="K12" s="5"/>
    </row>
    <row r="13" spans="1:11" s="6" customFormat="1" x14ac:dyDescent="0.25">
      <c r="A13" s="30"/>
      <c r="B13" s="34"/>
      <c r="C13" s="34"/>
      <c r="D13" s="32"/>
      <c r="E13" s="32"/>
      <c r="F13" s="32"/>
      <c r="G13" s="32"/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5497406.430000023</v>
      </c>
      <c r="E14" s="37">
        <f>SUM(E16:E22)</f>
        <v>40030299.510000005</v>
      </c>
      <c r="F14" s="37">
        <f>SUM(F16:F22)</f>
        <v>39843796.160000004</v>
      </c>
      <c r="G14" s="32">
        <f>+D14+E14-F14</f>
        <v>5683909.7800000235</v>
      </c>
      <c r="H14" s="37">
        <f>+G14-D14</f>
        <v>186503.35000000056</v>
      </c>
      <c r="I14" s="38"/>
      <c r="J14" s="5"/>
      <c r="K14" s="39"/>
    </row>
    <row r="15" spans="1:11" s="6" customForma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x14ac:dyDescent="0.25">
      <c r="A16" s="40"/>
      <c r="B16" s="44" t="s">
        <v>15</v>
      </c>
      <c r="C16" s="44"/>
      <c r="D16" s="45">
        <v>5466211.3200000226</v>
      </c>
      <c r="E16" s="46">
        <v>39717621.740000002</v>
      </c>
      <c r="F16" s="46">
        <v>39619237.719999999</v>
      </c>
      <c r="G16" s="47">
        <f>+D16+E16-F16</f>
        <v>5564595.3400000259</v>
      </c>
      <c r="H16" s="47">
        <f t="shared" ref="H16:H22" si="0">+G16-D16</f>
        <v>98384.020000003278</v>
      </c>
      <c r="I16" s="43"/>
      <c r="J16" s="5"/>
      <c r="K16" s="48" t="str">
        <f>IF(G16=[1]ESF!D16," ","Error")</f>
        <v>Error</v>
      </c>
    </row>
    <row r="17" spans="1:14" s="6" customFormat="1" x14ac:dyDescent="0.25">
      <c r="A17" s="40"/>
      <c r="B17" s="44" t="s">
        <v>16</v>
      </c>
      <c r="C17" s="44"/>
      <c r="D17" s="49">
        <v>6409.3700000001118</v>
      </c>
      <c r="E17" s="46">
        <v>192311.06</v>
      </c>
      <c r="F17" s="46">
        <v>116033.06</v>
      </c>
      <c r="G17" s="47">
        <f t="shared" ref="G17:G22" si="1">+D17+E17-F17</f>
        <v>82687.370000000112</v>
      </c>
      <c r="H17" s="47">
        <f t="shared" si="0"/>
        <v>76278</v>
      </c>
      <c r="I17" s="43"/>
      <c r="J17" s="5"/>
      <c r="K17" s="39"/>
    </row>
    <row r="18" spans="1:14" s="6" customFormat="1" x14ac:dyDescent="0.25">
      <c r="A18" s="40"/>
      <c r="B18" s="44" t="s">
        <v>17</v>
      </c>
      <c r="C18" s="44"/>
      <c r="D18" s="49">
        <v>20185.739999999991</v>
      </c>
      <c r="E18" s="46">
        <v>120366.71</v>
      </c>
      <c r="F18" s="46">
        <v>108525.38</v>
      </c>
      <c r="G18" s="47">
        <f t="shared" si="1"/>
        <v>32027.070000000007</v>
      </c>
      <c r="H18" s="47">
        <f t="shared" si="0"/>
        <v>11841.330000000016</v>
      </c>
      <c r="I18" s="43"/>
      <c r="J18" s="5"/>
      <c r="K18" s="39" t="str">
        <f>IF(G18=[1]ESF!D18," ","Error")</f>
        <v xml:space="preserve"> </v>
      </c>
    </row>
    <row r="19" spans="1:14" s="6" customFormat="1" x14ac:dyDescent="0.25">
      <c r="A19" s="40"/>
      <c r="B19" s="44" t="s">
        <v>18</v>
      </c>
      <c r="C19" s="44"/>
      <c r="D19" s="49">
        <v>0</v>
      </c>
      <c r="E19" s="49">
        <v>0</v>
      </c>
      <c r="F19" s="49">
        <v>0</v>
      </c>
      <c r="G19" s="47">
        <f t="shared" si="1"/>
        <v>0</v>
      </c>
      <c r="H19" s="47">
        <f t="shared" si="0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x14ac:dyDescent="0.25">
      <c r="A20" s="40"/>
      <c r="B20" s="44" t="s">
        <v>20</v>
      </c>
      <c r="C20" s="44"/>
      <c r="D20" s="49">
        <v>0</v>
      </c>
      <c r="E20" s="49">
        <v>0</v>
      </c>
      <c r="F20" s="49">
        <v>0</v>
      </c>
      <c r="G20" s="47">
        <f t="shared" si="1"/>
        <v>0</v>
      </c>
      <c r="H20" s="47">
        <f t="shared" si="0"/>
        <v>0</v>
      </c>
      <c r="I20" s="43"/>
      <c r="J20" s="5"/>
      <c r="K20" s="39" t="str">
        <f>IF(G20=[1]ESF!D20," ","Error")</f>
        <v xml:space="preserve"> </v>
      </c>
    </row>
    <row r="21" spans="1:14" s="6" customFormat="1" x14ac:dyDescent="0.25">
      <c r="A21" s="40"/>
      <c r="B21" s="44" t="s">
        <v>21</v>
      </c>
      <c r="C21" s="44"/>
      <c r="D21" s="49">
        <v>0</v>
      </c>
      <c r="E21" s="49">
        <v>0</v>
      </c>
      <c r="F21" s="49">
        <v>0</v>
      </c>
      <c r="G21" s="47">
        <f t="shared" si="1"/>
        <v>0</v>
      </c>
      <c r="H21" s="47">
        <f t="shared" si="0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x14ac:dyDescent="0.25">
      <c r="A22" s="40"/>
      <c r="B22" s="44" t="s">
        <v>22</v>
      </c>
      <c r="C22" s="44"/>
      <c r="D22" s="45">
        <v>4600</v>
      </c>
      <c r="E22" s="45">
        <v>0</v>
      </c>
      <c r="F22" s="45">
        <v>0</v>
      </c>
      <c r="G22" s="50">
        <f t="shared" si="1"/>
        <v>4600</v>
      </c>
      <c r="H22" s="47">
        <f t="shared" si="0"/>
        <v>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51"/>
      <c r="C23" s="51"/>
      <c r="D23" s="52"/>
      <c r="E23" s="52"/>
      <c r="F23" s="52"/>
      <c r="G23" s="52"/>
      <c r="H23" s="52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115970536.2</v>
      </c>
      <c r="E24" s="37">
        <f>SUM(E26:E34)</f>
        <v>0</v>
      </c>
      <c r="F24" s="37">
        <f>SUM(F26:F34)</f>
        <v>0</v>
      </c>
      <c r="G24" s="37">
        <f>+D24+E24-F24</f>
        <v>115970536.2</v>
      </c>
      <c r="H24" s="37">
        <f>+G24-D24</f>
        <v>0</v>
      </c>
      <c r="I24" s="38"/>
      <c r="K24" s="39"/>
    </row>
    <row r="25" spans="1:14" x14ac:dyDescent="0.25">
      <c r="A25" s="40"/>
      <c r="B25" s="41"/>
      <c r="C25" s="51"/>
      <c r="D25" s="42"/>
      <c r="E25" s="42"/>
      <c r="F25" s="42"/>
      <c r="G25" s="42"/>
      <c r="H25" s="42"/>
      <c r="I25" s="43"/>
      <c r="K25" s="39"/>
    </row>
    <row r="26" spans="1:14" x14ac:dyDescent="0.25">
      <c r="A26" s="40"/>
      <c r="B26" s="44" t="s">
        <v>24</v>
      </c>
      <c r="C26" s="44"/>
      <c r="D26" s="49">
        <f>+[1]ESF!E29</f>
        <v>0</v>
      </c>
      <c r="E26" s="49">
        <v>0</v>
      </c>
      <c r="F26" s="49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x14ac:dyDescent="0.25">
      <c r="A27" s="40"/>
      <c r="B27" s="44" t="s">
        <v>25</v>
      </c>
      <c r="C27" s="44"/>
      <c r="D27" s="49">
        <f>+[1]ESF!E30</f>
        <v>0</v>
      </c>
      <c r="E27" s="49">
        <v>0</v>
      </c>
      <c r="F27" s="49">
        <v>0</v>
      </c>
      <c r="G27" s="47">
        <f t="shared" ref="G27:G34" si="2">+D27+E27-F27</f>
        <v>0</v>
      </c>
      <c r="H27" s="47">
        <f t="shared" ref="H27:H34" si="3">+G27-D27</f>
        <v>0</v>
      </c>
      <c r="I27" s="43"/>
      <c r="K27" s="39"/>
    </row>
    <row r="28" spans="1:14" x14ac:dyDescent="0.25">
      <c r="A28" s="40"/>
      <c r="B28" s="44" t="s">
        <v>26</v>
      </c>
      <c r="C28" s="44"/>
      <c r="D28" s="49">
        <v>104562779.81</v>
      </c>
      <c r="E28" s="49">
        <v>0</v>
      </c>
      <c r="F28" s="49">
        <v>0</v>
      </c>
      <c r="G28" s="47">
        <f t="shared" si="2"/>
        <v>104562779.81</v>
      </c>
      <c r="H28" s="47">
        <f t="shared" si="3"/>
        <v>0</v>
      </c>
      <c r="I28" s="43"/>
      <c r="K28" s="39"/>
    </row>
    <row r="29" spans="1:14" x14ac:dyDescent="0.25">
      <c r="A29" s="40"/>
      <c r="B29" s="44" t="s">
        <v>27</v>
      </c>
      <c r="C29" s="44"/>
      <c r="D29" s="49">
        <v>42359688.350000001</v>
      </c>
      <c r="E29" s="49">
        <v>0</v>
      </c>
      <c r="F29" s="49">
        <v>0</v>
      </c>
      <c r="G29" s="47">
        <f t="shared" si="2"/>
        <v>42359688.350000001</v>
      </c>
      <c r="H29" s="47">
        <f t="shared" si="3"/>
        <v>0</v>
      </c>
      <c r="I29" s="43"/>
      <c r="K29" s="39"/>
    </row>
    <row r="30" spans="1:14" x14ac:dyDescent="0.25">
      <c r="A30" s="40"/>
      <c r="B30" s="44" t="s">
        <v>28</v>
      </c>
      <c r="C30" s="44"/>
      <c r="D30" s="49">
        <v>88673.43</v>
      </c>
      <c r="E30" s="49">
        <v>0</v>
      </c>
      <c r="F30" s="49">
        <v>0</v>
      </c>
      <c r="G30" s="47">
        <f>+D30+E30-F30</f>
        <v>88673.43</v>
      </c>
      <c r="H30" s="47">
        <f t="shared" si="3"/>
        <v>0</v>
      </c>
      <c r="I30" s="43"/>
      <c r="K30" s="39"/>
    </row>
    <row r="31" spans="1:14" x14ac:dyDescent="0.25">
      <c r="A31" s="40"/>
      <c r="B31" s="44" t="s">
        <v>29</v>
      </c>
      <c r="C31" s="44"/>
      <c r="D31" s="49">
        <v>-31040605.390000001</v>
      </c>
      <c r="E31" s="49">
        <v>0</v>
      </c>
      <c r="F31" s="49">
        <v>0</v>
      </c>
      <c r="G31" s="47">
        <f>+D31+E31-F31</f>
        <v>-31040605.390000001</v>
      </c>
      <c r="H31" s="47">
        <f t="shared" si="3"/>
        <v>0</v>
      </c>
      <c r="I31" s="43"/>
      <c r="K31" s="39"/>
    </row>
    <row r="32" spans="1:14" x14ac:dyDescent="0.25">
      <c r="A32" s="40"/>
      <c r="B32" s="44" t="s">
        <v>30</v>
      </c>
      <c r="C32" s="44"/>
      <c r="D32" s="49">
        <f>+[1]ESF!E35</f>
        <v>0</v>
      </c>
      <c r="E32" s="49">
        <v>0</v>
      </c>
      <c r="F32" s="49">
        <v>0</v>
      </c>
      <c r="G32" s="47">
        <f t="shared" si="2"/>
        <v>0</v>
      </c>
      <c r="H32" s="47">
        <f t="shared" si="3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9">
        <f>+[1]ESF!E36</f>
        <v>0</v>
      </c>
      <c r="E33" s="49">
        <v>0</v>
      </c>
      <c r="F33" s="49">
        <v>0</v>
      </c>
      <c r="G33" s="47">
        <f t="shared" si="2"/>
        <v>0</v>
      </c>
      <c r="H33" s="47">
        <f t="shared" si="3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9">
        <f>+[1]ESF!E37</f>
        <v>0</v>
      </c>
      <c r="E34" s="49">
        <v>0</v>
      </c>
      <c r="F34" s="49">
        <v>0</v>
      </c>
      <c r="G34" s="47">
        <f t="shared" si="2"/>
        <v>0</v>
      </c>
      <c r="H34" s="47">
        <f t="shared" si="3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51"/>
      <c r="C35" s="51"/>
      <c r="D35" s="52"/>
      <c r="E35" s="42"/>
      <c r="F35" s="42"/>
      <c r="G35" s="42"/>
      <c r="H35" s="42"/>
      <c r="I35" s="43"/>
      <c r="K35" s="39"/>
    </row>
    <row r="36" spans="1:17" ht="6" customHeight="1" x14ac:dyDescent="0.25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5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5">
      <c r="A38" s="6"/>
      <c r="B38" s="60" t="s">
        <v>33</v>
      </c>
      <c r="C38" s="60"/>
      <c r="D38" s="60"/>
      <c r="E38" s="60"/>
      <c r="F38" s="60"/>
      <c r="G38" s="60"/>
      <c r="H38" s="61"/>
      <c r="I38" s="62"/>
      <c r="J38" s="62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3"/>
      <c r="C39" s="63"/>
      <c r="D39" s="63"/>
      <c r="E39" s="63"/>
      <c r="F39" s="63"/>
      <c r="G39" s="63"/>
      <c r="H39" s="63"/>
      <c r="I39" s="61"/>
      <c r="J39" s="61"/>
      <c r="K39" s="6"/>
      <c r="L39" s="6"/>
      <c r="M39" s="6"/>
      <c r="N39" s="6"/>
      <c r="O39" s="6"/>
      <c r="P39" s="6"/>
      <c r="Q39" s="6"/>
    </row>
    <row r="40" spans="1:17" ht="15" customHeight="1" x14ac:dyDescent="0.25">
      <c r="A40" s="6"/>
      <c r="B40" s="63"/>
      <c r="C40" s="63"/>
      <c r="D40" s="63"/>
      <c r="E40" s="63"/>
      <c r="F40" s="63"/>
      <c r="G40" s="63"/>
      <c r="H40" s="63"/>
      <c r="I40" s="62"/>
      <c r="J40" s="62"/>
      <c r="K40" s="6"/>
      <c r="L40" s="6"/>
      <c r="M40" s="6"/>
      <c r="N40" s="6"/>
      <c r="O40" s="6"/>
      <c r="P40" s="6"/>
      <c r="Q40" s="6"/>
    </row>
    <row r="41" spans="1:17" x14ac:dyDescent="0.25">
      <c r="D41" s="5"/>
      <c r="H41" s="64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2018-04-25T21:23:38Z</cp:lastPrinted>
  <dcterms:created xsi:type="dcterms:W3CDTF">2018-04-25T21:23:04Z</dcterms:created>
  <dcterms:modified xsi:type="dcterms:W3CDTF">2018-04-25T21:23:59Z</dcterms:modified>
</cp:coreProperties>
</file>